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155" windowHeight="10485" activeTab="1"/>
  </bookViews>
  <sheets>
    <sheet name="Absorption " sheetId="1" r:id="rId1"/>
    <sheet name="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<sst xmlns="http://schemas.openxmlformats.org/spreadsheetml/2006/main" count="27" uniqueCount="18">
  <si>
    <t>T60/s</t>
  </si>
  <si>
    <t>L/feet</t>
  </si>
  <si>
    <t>W/feet</t>
  </si>
  <si>
    <t>H/feet</t>
  </si>
  <si>
    <t>V/S m</t>
  </si>
  <si>
    <t>A</t>
  </si>
  <si>
    <t>B</t>
  </si>
  <si>
    <t>C</t>
  </si>
  <si>
    <t>D</t>
  </si>
  <si>
    <t>E</t>
  </si>
  <si>
    <t>a</t>
  </si>
  <si>
    <t>L x W ft^2</t>
  </si>
  <si>
    <t>BW/Hz</t>
  </si>
  <si>
    <t>Required absorption 'a' for specified T60 as function of room dimensions</t>
  </si>
  <si>
    <t>Room</t>
  </si>
  <si>
    <t>Enter bolded values</t>
  </si>
  <si>
    <t>2/2/06  SL</t>
  </si>
  <si>
    <t>ZL/Z0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</si>
</sst>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 quotePrefix="1">
      <alignment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right"/>
    </xf>
    <xf numFmtId="164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9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25"/>
          <c:w val="0.85425"/>
          <c:h val="0.92875"/>
        </c:manualLayout>
      </c:layout>
      <c:lineChart>
        <c:grouping val="standard"/>
        <c:varyColors val="0"/>
        <c:ser>
          <c:idx val="0"/>
          <c:order val="0"/>
          <c:tx>
            <c:v>200 ms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Data!$D$4:$H$4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Data!$D$13:$H$13</c:f>
              <c:numCache>
                <c:ptCount val="5"/>
                <c:pt idx="0">
                  <c:v>0.42473142857142865</c:v>
                </c:pt>
                <c:pt idx="1">
                  <c:v>0.5126068965517242</c:v>
                </c:pt>
                <c:pt idx="2">
                  <c:v>0.5445274725274725</c:v>
                </c:pt>
                <c:pt idx="3">
                  <c:v>0.6370971428571428</c:v>
                </c:pt>
                <c:pt idx="4">
                  <c:v>0.7287058823529411</c:v>
                </c:pt>
              </c:numCache>
            </c:numRef>
          </c:val>
          <c:smooth val="0"/>
        </c:ser>
        <c:ser>
          <c:idx val="1"/>
          <c:order val="1"/>
          <c:tx>
            <c:v>300 ms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Data!$D$4:$H$4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Data!$D$14:$H$14</c:f>
              <c:numCache>
                <c:ptCount val="5"/>
                <c:pt idx="0">
                  <c:v>0.2831542857142858</c:v>
                </c:pt>
                <c:pt idx="1">
                  <c:v>0.3417379310344828</c:v>
                </c:pt>
                <c:pt idx="2">
                  <c:v>0.363018315018315</c:v>
                </c:pt>
                <c:pt idx="3">
                  <c:v>0.4247314285714286</c:v>
                </c:pt>
                <c:pt idx="4">
                  <c:v>0.48580392156862745</c:v>
                </c:pt>
              </c:numCache>
            </c:numRef>
          </c:val>
          <c:smooth val="0"/>
        </c:ser>
        <c:ser>
          <c:idx val="2"/>
          <c:order val="2"/>
          <c:tx>
            <c:v>400 ms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Data!$D$4:$H$4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Data!$D$15:$H$15</c:f>
              <c:numCache>
                <c:ptCount val="5"/>
                <c:pt idx="0">
                  <c:v>0.21236571428571432</c:v>
                </c:pt>
                <c:pt idx="1">
                  <c:v>0.2563034482758621</c:v>
                </c:pt>
                <c:pt idx="2">
                  <c:v>0.27226373626373623</c:v>
                </c:pt>
                <c:pt idx="3">
                  <c:v>0.3185485714285714</c:v>
                </c:pt>
                <c:pt idx="4">
                  <c:v>0.36435294117647055</c:v>
                </c:pt>
              </c:numCache>
            </c:numRef>
          </c:val>
          <c:smooth val="0"/>
        </c:ser>
        <c:ser>
          <c:idx val="3"/>
          <c:order val="3"/>
          <c:tx>
            <c:v>600 ms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Data!$D$4:$H$4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Data!$D$16:$H$16</c:f>
              <c:numCache>
                <c:ptCount val="5"/>
                <c:pt idx="0">
                  <c:v>0.1415771428571429</c:v>
                </c:pt>
                <c:pt idx="1">
                  <c:v>0.1708689655172414</c:v>
                </c:pt>
                <c:pt idx="2">
                  <c:v>0.1815091575091575</c:v>
                </c:pt>
                <c:pt idx="3">
                  <c:v>0.2123657142857143</c:v>
                </c:pt>
                <c:pt idx="4">
                  <c:v>0.24290196078431373</c:v>
                </c:pt>
              </c:numCache>
            </c:numRef>
          </c:val>
          <c:smooth val="0"/>
        </c:ser>
        <c:ser>
          <c:idx val="4"/>
          <c:order val="4"/>
          <c:tx>
            <c:v>800 ms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Data!$D$4:$H$4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Data!$D$17:$H$17</c:f>
              <c:numCache>
                <c:ptCount val="5"/>
                <c:pt idx="0">
                  <c:v>0.10618285714285716</c:v>
                </c:pt>
                <c:pt idx="1">
                  <c:v>0.12815172413793105</c:v>
                </c:pt>
                <c:pt idx="2">
                  <c:v>0.13613186813186812</c:v>
                </c:pt>
                <c:pt idx="3">
                  <c:v>0.1592742857142857</c:v>
                </c:pt>
                <c:pt idx="4">
                  <c:v>0.18217647058823527</c:v>
                </c:pt>
              </c:numCache>
            </c:numRef>
          </c:val>
          <c:smooth val="0"/>
        </c:ser>
        <c:ser>
          <c:idx val="5"/>
          <c:order val="5"/>
          <c:tx>
            <c:v>1.6 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Data!$D$18:$H$18</c:f>
              <c:numCache>
                <c:ptCount val="5"/>
                <c:pt idx="0">
                  <c:v>0.05309142857142858</c:v>
                </c:pt>
                <c:pt idx="1">
                  <c:v>0.06407586206896553</c:v>
                </c:pt>
                <c:pt idx="2">
                  <c:v>0.06806593406593406</c:v>
                </c:pt>
                <c:pt idx="3">
                  <c:v>0.07963714285714285</c:v>
                </c:pt>
                <c:pt idx="4">
                  <c:v>0.09108823529411764</c:v>
                </c:pt>
              </c:numCache>
            </c:numRef>
          </c:val>
          <c:smooth val="0"/>
        </c:ser>
        <c:marker val="1"/>
        <c:axId val="45583304"/>
        <c:axId val="7596553"/>
      </c:lineChart>
      <c:catAx>
        <c:axId val="45583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96553"/>
        <c:crosses val="autoZero"/>
        <c:auto val="1"/>
        <c:lblOffset val="100"/>
        <c:noMultiLvlLbl val="0"/>
      </c:catAx>
      <c:valAx>
        <c:axId val="7596553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Absorption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833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75"/>
          <c:y val="0.27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30"/>
  <sheetViews>
    <sheetView tabSelected="1" workbookViewId="0" topLeftCell="A1">
      <selection activeCell="J29" sqref="J29"/>
    </sheetView>
  </sheetViews>
  <sheetFormatPr defaultColWidth="9.140625" defaultRowHeight="12.75"/>
  <sheetData>
    <row r="2" ht="12.75">
      <c r="C2" s="6" t="s">
        <v>13</v>
      </c>
    </row>
    <row r="4" spans="3:8" ht="12.75">
      <c r="C4" s="3" t="s">
        <v>14</v>
      </c>
      <c r="D4" s="10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pans="3:8" ht="12.75">
      <c r="C5" t="s">
        <v>1</v>
      </c>
      <c r="D5" s="12">
        <v>15</v>
      </c>
      <c r="E5" s="6">
        <v>20</v>
      </c>
      <c r="F5" s="6">
        <v>25</v>
      </c>
      <c r="G5" s="6">
        <v>30</v>
      </c>
      <c r="H5" s="6">
        <v>50</v>
      </c>
    </row>
    <row r="6" spans="3:8" ht="12.75">
      <c r="C6" t="s">
        <v>2</v>
      </c>
      <c r="D6" s="12">
        <v>10</v>
      </c>
      <c r="E6" s="6">
        <v>15</v>
      </c>
      <c r="F6" s="6">
        <v>16</v>
      </c>
      <c r="G6" s="6">
        <v>20</v>
      </c>
      <c r="H6" s="6">
        <v>20</v>
      </c>
    </row>
    <row r="7" spans="3:8" ht="12.75">
      <c r="C7" t="s">
        <v>3</v>
      </c>
      <c r="D7" s="12">
        <v>8</v>
      </c>
      <c r="E7" s="6">
        <v>8</v>
      </c>
      <c r="F7" s="6">
        <v>8</v>
      </c>
      <c r="G7" s="6">
        <v>9</v>
      </c>
      <c r="H7" s="6">
        <v>10</v>
      </c>
    </row>
    <row r="8" ht="12.75">
      <c r="D8" s="13"/>
    </row>
    <row r="9" spans="3:8" ht="12.75">
      <c r="C9" t="s">
        <v>11</v>
      </c>
      <c r="D9" s="13">
        <f>D5*D6</f>
        <v>150</v>
      </c>
      <c r="E9">
        <f>E5*E6</f>
        <v>300</v>
      </c>
      <c r="F9">
        <f>F5*F6</f>
        <v>400</v>
      </c>
      <c r="G9">
        <f>G5*G6</f>
        <v>600</v>
      </c>
      <c r="H9">
        <f>H5*H6</f>
        <v>1000</v>
      </c>
    </row>
    <row r="10" spans="3:8" ht="12.75">
      <c r="C10" t="s">
        <v>4</v>
      </c>
      <c r="D10" s="14">
        <f>0.152*D7/(1+D7/D5+D7/D6)</f>
        <v>0.5211428571428572</v>
      </c>
      <c r="E10" s="1">
        <f>0.152*E7/(1+E7/E5+E7/E6)</f>
        <v>0.6289655172413794</v>
      </c>
      <c r="F10" s="1">
        <f>0.152*F7/(1+F7/F5+F7/F6)</f>
        <v>0.6681318681318681</v>
      </c>
      <c r="G10" s="1">
        <f>0.152*G7/(1+G7/G5+G7/G6)</f>
        <v>0.7817142857142857</v>
      </c>
      <c r="H10" s="1">
        <f>0.152*H7/(1+H7/H5+H7/H6)</f>
        <v>0.8941176470588236</v>
      </c>
    </row>
    <row r="12" spans="3:9" ht="12.75">
      <c r="C12" s="3" t="s">
        <v>0</v>
      </c>
      <c r="D12" s="10" t="s">
        <v>10</v>
      </c>
      <c r="E12" s="4" t="s">
        <v>10</v>
      </c>
      <c r="F12" s="4" t="s">
        <v>10</v>
      </c>
      <c r="G12" s="4" t="s">
        <v>10</v>
      </c>
      <c r="H12" s="4" t="s">
        <v>10</v>
      </c>
      <c r="I12" s="10" t="s">
        <v>12</v>
      </c>
    </row>
    <row r="13" spans="3:9" ht="12.75">
      <c r="C13" s="7">
        <v>0.2</v>
      </c>
      <c r="D13" s="15">
        <f aca="true" t="shared" si="0" ref="D13:H14">0.163*D$10/$C13</f>
        <v>0.42473142857142865</v>
      </c>
      <c r="E13" s="2">
        <f t="shared" si="0"/>
        <v>0.5126068965517242</v>
      </c>
      <c r="F13" s="2">
        <f t="shared" si="0"/>
        <v>0.5445274725274725</v>
      </c>
      <c r="G13" s="2">
        <f t="shared" si="0"/>
        <v>0.6370971428571428</v>
      </c>
      <c r="H13" s="2">
        <f t="shared" si="0"/>
        <v>0.7287058823529411</v>
      </c>
      <c r="I13" s="11">
        <f aca="true" t="shared" si="1" ref="I13:I18">2.2/C13</f>
        <v>11</v>
      </c>
    </row>
    <row r="14" spans="3:9" ht="12.75">
      <c r="C14" s="7">
        <v>0.3</v>
      </c>
      <c r="D14" s="15">
        <f t="shared" si="0"/>
        <v>0.2831542857142858</v>
      </c>
      <c r="E14" s="2">
        <f t="shared" si="0"/>
        <v>0.3417379310344828</v>
      </c>
      <c r="F14" s="2">
        <f t="shared" si="0"/>
        <v>0.363018315018315</v>
      </c>
      <c r="G14" s="2">
        <f t="shared" si="0"/>
        <v>0.4247314285714286</v>
      </c>
      <c r="H14" s="2">
        <f t="shared" si="0"/>
        <v>0.48580392156862745</v>
      </c>
      <c r="I14" s="11">
        <f t="shared" si="1"/>
        <v>7.333333333333334</v>
      </c>
    </row>
    <row r="15" spans="3:9" ht="12.75">
      <c r="C15" s="7">
        <v>0.4</v>
      </c>
      <c r="D15" s="15">
        <f aca="true" t="shared" si="2" ref="D15:H18">0.163*D$10/$C15</f>
        <v>0.21236571428571432</v>
      </c>
      <c r="E15" s="2">
        <f t="shared" si="2"/>
        <v>0.2563034482758621</v>
      </c>
      <c r="F15" s="2">
        <f t="shared" si="2"/>
        <v>0.27226373626373623</v>
      </c>
      <c r="G15" s="2">
        <f t="shared" si="2"/>
        <v>0.3185485714285714</v>
      </c>
      <c r="H15" s="2">
        <f t="shared" si="2"/>
        <v>0.36435294117647055</v>
      </c>
      <c r="I15" s="11">
        <f t="shared" si="1"/>
        <v>5.5</v>
      </c>
    </row>
    <row r="16" spans="3:9" ht="12.75">
      <c r="C16" s="7">
        <v>0.6</v>
      </c>
      <c r="D16" s="15">
        <f t="shared" si="2"/>
        <v>0.1415771428571429</v>
      </c>
      <c r="E16" s="2">
        <f t="shared" si="2"/>
        <v>0.1708689655172414</v>
      </c>
      <c r="F16" s="2">
        <f t="shared" si="2"/>
        <v>0.1815091575091575</v>
      </c>
      <c r="G16" s="2">
        <f t="shared" si="2"/>
        <v>0.2123657142857143</v>
      </c>
      <c r="H16" s="2">
        <f t="shared" si="2"/>
        <v>0.24290196078431373</v>
      </c>
      <c r="I16" s="11">
        <f t="shared" si="1"/>
        <v>3.666666666666667</v>
      </c>
    </row>
    <row r="17" spans="3:9" ht="12.75">
      <c r="C17" s="7">
        <v>0.8</v>
      </c>
      <c r="D17" s="15">
        <f t="shared" si="2"/>
        <v>0.10618285714285716</v>
      </c>
      <c r="E17" s="2">
        <f t="shared" si="2"/>
        <v>0.12815172413793105</v>
      </c>
      <c r="F17" s="2">
        <f t="shared" si="2"/>
        <v>0.13613186813186812</v>
      </c>
      <c r="G17" s="2">
        <f t="shared" si="2"/>
        <v>0.1592742857142857</v>
      </c>
      <c r="H17" s="2">
        <f t="shared" si="2"/>
        <v>0.18217647058823527</v>
      </c>
      <c r="I17" s="11">
        <f t="shared" si="1"/>
        <v>2.75</v>
      </c>
    </row>
    <row r="18" spans="3:9" ht="12.75">
      <c r="C18" s="7">
        <v>1.6</v>
      </c>
      <c r="D18" s="15">
        <f t="shared" si="2"/>
        <v>0.05309142857142858</v>
      </c>
      <c r="E18" s="2">
        <f t="shared" si="2"/>
        <v>0.06407586206896553</v>
      </c>
      <c r="F18" s="2">
        <f t="shared" si="2"/>
        <v>0.06806593406593406</v>
      </c>
      <c r="G18" s="2">
        <f t="shared" si="2"/>
        <v>0.07963714285714285</v>
      </c>
      <c r="H18" s="2">
        <f t="shared" si="2"/>
        <v>0.09108823529411764</v>
      </c>
      <c r="I18" s="11">
        <f t="shared" si="1"/>
        <v>1.375</v>
      </c>
    </row>
    <row r="20" spans="3:8" ht="12.75">
      <c r="C20" s="3" t="s">
        <v>0</v>
      </c>
      <c r="D20" s="10" t="s">
        <v>17</v>
      </c>
      <c r="E20" s="4" t="s">
        <v>17</v>
      </c>
      <c r="F20" s="4" t="s">
        <v>17</v>
      </c>
      <c r="G20" s="4" t="s">
        <v>17</v>
      </c>
      <c r="H20" s="4" t="s">
        <v>17</v>
      </c>
    </row>
    <row r="21" spans="3:8" ht="12.75">
      <c r="C21" s="9">
        <f>C13</f>
        <v>0.2</v>
      </c>
      <c r="D21" s="11">
        <f>(2-D13)/D13</f>
        <v>3.7088580346571947</v>
      </c>
      <c r="E21" s="5">
        <f>(2-E13)/E13</f>
        <v>2.901625228715961</v>
      </c>
      <c r="F21" s="5">
        <f>(2-F13)/F13</f>
        <v>2.6729092670326127</v>
      </c>
      <c r="G21" s="5">
        <f>(2-G13)/G13</f>
        <v>2.1392386897714637</v>
      </c>
      <c r="H21" s="5">
        <f>(2-H13)/H13</f>
        <v>1.7445915402001941</v>
      </c>
    </row>
    <row r="22" spans="3:8" ht="12.75">
      <c r="C22" s="9">
        <f>C14</f>
        <v>0.3</v>
      </c>
      <c r="D22" s="11">
        <f>(2-D14)/D14</f>
        <v>6.063287051985791</v>
      </c>
      <c r="E22" s="5">
        <f>(2-E14)/E14</f>
        <v>4.852437843073941</v>
      </c>
      <c r="F22" s="5">
        <f>(2-F14)/F14</f>
        <v>4.509363900548919</v>
      </c>
      <c r="G22" s="5">
        <f>(2-G14)/G14</f>
        <v>3.708858034657195</v>
      </c>
      <c r="H22" s="5">
        <f>(2-H14)/H14</f>
        <v>3.1168873103002905</v>
      </c>
    </row>
    <row r="23" spans="3:8" ht="12.75">
      <c r="C23" s="9">
        <f>C15</f>
        <v>0.4</v>
      </c>
      <c r="D23" s="11">
        <f>(2-D15)/D15</f>
        <v>8.41771606931439</v>
      </c>
      <c r="E23" s="5">
        <f>(2-E15)/E15</f>
        <v>6.803250457431922</v>
      </c>
      <c r="F23" s="5">
        <f>(2-F15)/F15</f>
        <v>6.3458185340652244</v>
      </c>
      <c r="G23" s="5">
        <f>(2-G15)/G15</f>
        <v>5.278477379542927</v>
      </c>
      <c r="H23" s="5">
        <f>(2-H15)/H15</f>
        <v>4.489183080400388</v>
      </c>
    </row>
    <row r="24" spans="3:8" ht="12.75">
      <c r="C24" s="9">
        <f>C16</f>
        <v>0.6</v>
      </c>
      <c r="D24" s="11">
        <f>(2-D16)/D16</f>
        <v>13.126574103971581</v>
      </c>
      <c r="E24" s="5">
        <f>(2-E16)/E16</f>
        <v>10.704875686147885</v>
      </c>
      <c r="F24" s="5">
        <f>(2-F16)/F16</f>
        <v>10.018727801097837</v>
      </c>
      <c r="G24" s="5">
        <f>(2-G16)/G16</f>
        <v>8.41771606931439</v>
      </c>
      <c r="H24" s="5">
        <f>(2-H16)/H16</f>
        <v>7.233774620600581</v>
      </c>
    </row>
    <row r="25" spans="3:8" ht="12.75">
      <c r="C25" s="9">
        <f>C17</f>
        <v>0.8</v>
      </c>
      <c r="D25" s="11">
        <f aca="true" t="shared" si="3" ref="D25:H26">(2-D17)/D17</f>
        <v>17.83543213862878</v>
      </c>
      <c r="E25" s="5">
        <f t="shared" si="3"/>
        <v>14.606500914863844</v>
      </c>
      <c r="F25" s="5">
        <f t="shared" si="3"/>
        <v>13.69163706813045</v>
      </c>
      <c r="G25" s="5">
        <f t="shared" si="3"/>
        <v>11.556954759085855</v>
      </c>
      <c r="H25" s="5">
        <f t="shared" si="3"/>
        <v>9.978366160800777</v>
      </c>
    </row>
    <row r="26" spans="3:8" ht="12.75">
      <c r="C26" s="9">
        <f>C18</f>
        <v>1.6</v>
      </c>
      <c r="D26" s="11">
        <f>(2-D18)/D18</f>
        <v>36.67086427725756</v>
      </c>
      <c r="E26" s="5">
        <f>(2-E18)/E18</f>
        <v>30.21300182972769</v>
      </c>
      <c r="F26" s="5">
        <f>(2-F18)/F18</f>
        <v>28.3832741362609</v>
      </c>
      <c r="G26" s="5">
        <f>(2-G18)/G18</f>
        <v>24.11390951817171</v>
      </c>
      <c r="H26" s="5">
        <f>(2-H18)/H18</f>
        <v>20.956732321601553</v>
      </c>
    </row>
    <row r="30" spans="3:8" ht="12.75">
      <c r="C30" s="6" t="s">
        <v>15</v>
      </c>
      <c r="H30" s="8" t="s">
        <v>16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Linkwitz</dc:creator>
  <cp:keywords/>
  <dc:description/>
  <cp:lastModifiedBy>Siegfried Linkwitz</cp:lastModifiedBy>
  <cp:lastPrinted>2006-02-02T20:05:02Z</cp:lastPrinted>
  <dcterms:created xsi:type="dcterms:W3CDTF">2006-02-02T18:43:25Z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